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ML\SAM\MP\M\APPEL D'OFFRES\2026\2026-005 NETTOYAGE DES LOCAUX ET DE LA VITRERIE\DCE\Annexe 1 AE - DPGF\"/>
    </mc:Choice>
  </mc:AlternateContent>
  <bookViews>
    <workbookView xWindow="2055" yWindow="1380" windowWidth="19425" windowHeight="9210"/>
  </bookViews>
  <sheets>
    <sheet name="LOT 1 SOLARIS" sheetId="1" r:id="rId1"/>
  </sheets>
  <calcPr calcId="162913"/>
</workbook>
</file>

<file path=xl/calcChain.xml><?xml version="1.0" encoding="utf-8"?>
<calcChain xmlns="http://schemas.openxmlformats.org/spreadsheetml/2006/main">
  <c r="G88" i="1" l="1"/>
  <c r="H85" i="1" l="1"/>
  <c r="G79" i="1" l="1"/>
  <c r="H89" i="1" s="1"/>
  <c r="G52" i="1"/>
  <c r="H47" i="1" l="1"/>
  <c r="I47" i="1" s="1"/>
  <c r="G31" i="1" l="1"/>
  <c r="H28" i="1" l="1"/>
  <c r="H49" i="1" l="1"/>
  <c r="H48" i="1"/>
  <c r="H32" i="1"/>
  <c r="E62" i="1" l="1"/>
  <c r="E63" i="1"/>
  <c r="E61" i="1"/>
  <c r="H53" i="1"/>
  <c r="H55" i="1" s="1"/>
  <c r="F74" i="1" s="1"/>
  <c r="H34" i="1"/>
  <c r="F72" i="1" s="1"/>
  <c r="E64" i="1" l="1"/>
  <c r="F65" i="1" s="1"/>
  <c r="F67" i="1" s="1"/>
  <c r="F76" i="1" s="1"/>
  <c r="F78" i="1" s="1"/>
  <c r="F62" i="1"/>
  <c r="F63" i="1"/>
  <c r="F61" i="1"/>
  <c r="H41" i="1"/>
  <c r="H42" i="1"/>
  <c r="H43" i="1"/>
  <c r="H44" i="1"/>
  <c r="H45" i="1"/>
  <c r="H46" i="1"/>
  <c r="H40" i="1"/>
  <c r="I40" i="1" s="1"/>
  <c r="I41" i="1" l="1"/>
  <c r="I42" i="1"/>
  <c r="I43" i="1"/>
  <c r="I44" i="1"/>
  <c r="I45" i="1"/>
  <c r="I46" i="1"/>
  <c r="H10" i="1"/>
  <c r="I10" i="1" s="1"/>
  <c r="H11" i="1"/>
  <c r="H12" i="1"/>
  <c r="I12" i="1" s="1"/>
  <c r="H13" i="1"/>
  <c r="I13" i="1" s="1"/>
  <c r="H14" i="1"/>
  <c r="I14" i="1" s="1"/>
  <c r="H15" i="1"/>
  <c r="I15" i="1" s="1"/>
  <c r="H16" i="1"/>
  <c r="H17" i="1"/>
  <c r="H18" i="1"/>
  <c r="H19" i="1"/>
  <c r="H20" i="1"/>
  <c r="H21" i="1"/>
  <c r="H22" i="1"/>
  <c r="H23" i="1"/>
  <c r="H24" i="1"/>
  <c r="H25" i="1"/>
  <c r="H26" i="1"/>
  <c r="H27" i="1"/>
  <c r="I11" i="1" l="1"/>
  <c r="H9" i="1"/>
  <c r="I9" i="1" s="1"/>
</calcChain>
</file>

<file path=xl/sharedStrings.xml><?xml version="1.0" encoding="utf-8"?>
<sst xmlns="http://schemas.openxmlformats.org/spreadsheetml/2006/main" count="180" uniqueCount="84">
  <si>
    <t>N°</t>
  </si>
  <si>
    <t>Prix unitaire € HT</t>
  </si>
  <si>
    <t>Lavage escaliers de secours R+1 vers RDC</t>
  </si>
  <si>
    <t>Lavage des escaliers de secours R-1 vers extérieur</t>
  </si>
  <si>
    <t>Balayage humide + lavage</t>
  </si>
  <si>
    <t>Essuyage des rayonnages d'archives</t>
  </si>
  <si>
    <t>Nettoyage des bouches de VMC</t>
  </si>
  <si>
    <t>Shampouinage</t>
  </si>
  <si>
    <t>Lavage du sol du parking</t>
  </si>
  <si>
    <t>Lavage de la rampe d'accès au parking</t>
  </si>
  <si>
    <t>Aspiration</t>
  </si>
  <si>
    <t>Balayage humide</t>
  </si>
  <si>
    <t>Balayage</t>
  </si>
  <si>
    <t>Ciment</t>
  </si>
  <si>
    <t>Peinture</t>
  </si>
  <si>
    <t>Revêtement de sol</t>
  </si>
  <si>
    <t>/</t>
  </si>
  <si>
    <t>Moquette</t>
  </si>
  <si>
    <t>Lame bois</t>
  </si>
  <si>
    <t>Les prix que vous renseignez sont les prix unitaires complets  (incluant la location éventuelle de matériel, les fournitures et produits, les consommables, le matériel, …)</t>
  </si>
  <si>
    <t>Nature de la prestation</t>
  </si>
  <si>
    <t>Nature de la fournitures</t>
  </si>
  <si>
    <t>Papier toillette</t>
  </si>
  <si>
    <t>Savon liquide</t>
  </si>
  <si>
    <t>Essuie-main</t>
  </si>
  <si>
    <t>Quantité mensuelle</t>
  </si>
  <si>
    <t>Prix mensuel € HT</t>
  </si>
  <si>
    <t>Superficie</t>
  </si>
  <si>
    <t>Prix mensuel € TTC</t>
  </si>
  <si>
    <t xml:space="preserve">Temps moyen mensuel en heure
</t>
  </si>
  <si>
    <t>Soit un prix/m2 € TTC</t>
  </si>
  <si>
    <t>Superficie en m2</t>
  </si>
  <si>
    <t>Périodicité</t>
  </si>
  <si>
    <t>Semestrielle</t>
  </si>
  <si>
    <t>Temps moyen à la prestation en heure</t>
  </si>
  <si>
    <t>Prestations dites quotidiennes (fréquence journalière - hebdomadaire - bi-hebdomadaire - mensuelle)</t>
  </si>
  <si>
    <t xml:space="preserve">Vidage des corbeilles de bureau et intégration dans la filière de tri sélectif de la commune </t>
  </si>
  <si>
    <t>Vidage et évacuation des poubelles « tout venant » installées dans les réfectoires, offices, locaux d’accueil, sanitaires et remplacement des sacs poubelles</t>
  </si>
  <si>
    <t>Aération des locaux</t>
  </si>
  <si>
    <t>Récurage et désinfection des éléments sanitaires</t>
  </si>
  <si>
    <t>Mise en place de produits hygiéniques</t>
  </si>
  <si>
    <t>Vidage des cendriers extérieurs et évacuation des déchets</t>
  </si>
  <si>
    <t>Essuyage et nettoyage des bureaux, plans de travail des locaux à caractère médical 
Nettoyage, désinfection  des chaises et fauteuils des locaux à caractère médical</t>
  </si>
  <si>
    <t>Nettoyage poignées de portes</t>
  </si>
  <si>
    <t>Essuyage des éléments meublants (sauf archives et stockages)</t>
  </si>
  <si>
    <t>Nettoyage des vitres de la façade d'entrée</t>
  </si>
  <si>
    <t>Nettoyage/désinfection réfrigérateur</t>
  </si>
  <si>
    <t>Journalière</t>
  </si>
  <si>
    <t>Hebdomadaire</t>
  </si>
  <si>
    <t>Mensuelle</t>
  </si>
  <si>
    <t>Lavage</t>
  </si>
  <si>
    <t>PVC</t>
  </si>
  <si>
    <t>Bi-hebdomadaire</t>
  </si>
  <si>
    <t>Peinture - PVC - Carrelage</t>
  </si>
  <si>
    <t xml:space="preserve">Ciment - PVC </t>
  </si>
  <si>
    <t>Total mensuel en heure</t>
  </si>
  <si>
    <t>Prix de la prestation semestrielle € HT</t>
  </si>
  <si>
    <t>Prix de la prestation semestrielle € TTC</t>
  </si>
  <si>
    <t>Document à compléter dans son intégralité et sans modification</t>
  </si>
  <si>
    <t>Montant total forfaitaire mensuel
€ HT</t>
  </si>
  <si>
    <t>Montant total forfaitaire mensuel
€ TTC</t>
  </si>
  <si>
    <t>Montant total forfaitaire annuel 
€ TTC</t>
  </si>
  <si>
    <t>Montant total forfaitaire semestriel
€ HT</t>
  </si>
  <si>
    <t>Montant total forfaitaire semestriel
€ TTC</t>
  </si>
  <si>
    <t>Montant total  annuel 
€  TTC</t>
  </si>
  <si>
    <t>Fourniture des consommables sanitaires</t>
  </si>
  <si>
    <t>Prestations dites ponctuelles (fréquence semestrielle)</t>
  </si>
  <si>
    <t>RECAPITULATIF DES PRESTATIONS</t>
  </si>
  <si>
    <t>Montant total global et forfaitaire annuel 
€ TTC</t>
  </si>
  <si>
    <t>Total annuel en heure</t>
  </si>
  <si>
    <t>Total semestriel en heure</t>
  </si>
  <si>
    <t>Montant total  mensuel 
€  HT</t>
  </si>
  <si>
    <t>Montant total  mensuel
€  TTC</t>
  </si>
  <si>
    <t>Temps moyen annuel</t>
  </si>
  <si>
    <t>Temps total moyen annuel</t>
  </si>
  <si>
    <t>Nettoyage/désinfection micro-ondes</t>
  </si>
  <si>
    <t>Nettoyage renforcé des surfaces en contact avec les mains - selon descriptif au CCTP à l'article 13 - Epidémie de coronavirus</t>
  </si>
  <si>
    <t>Prestations de nettoyage des locaux et de la vitrerie
des sites de la CPAM du Puy-de-Dôme</t>
  </si>
  <si>
    <t>LOT 1 - Site de SOLARIS</t>
  </si>
  <si>
    <t>Décomposition du Prix global et Forfaitaire (DPGF)
Marché n° 2026-005
Appel d'Offres Ouvert</t>
  </si>
  <si>
    <t>BPU / DQE</t>
  </si>
  <si>
    <t>PSE</t>
  </si>
  <si>
    <t>Prestation Exceptionnelle Supplémentaire (PSE) N°1</t>
  </si>
  <si>
    <r>
      <t>Nettoyage renforcé des surfaces en contact avec les mains - selon descriptif au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 xml:space="preserve">CCTP à l'article 12 </t>
    </r>
    <r>
      <rPr>
        <b/>
        <sz val="10"/>
        <color rgb="FF0000FF"/>
        <rFont val="Calibri"/>
        <family val="2"/>
        <scheme val="minor"/>
      </rPr>
      <t>- Crise sanitaire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</si>
</sst>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Border="1" applyAlignment="1" applyProtection="1">
      <alignment vertical="center"/>
    </xf>
    <xf numFmtId="164" fontId="4" fillId="2" borderId="25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 wrapText="1"/>
    </xf>
    <xf numFmtId="2" fontId="4" fillId="2" borderId="13" xfId="0" applyNumberFormat="1" applyFont="1" applyFill="1" applyBorder="1" applyAlignment="1" applyProtection="1">
      <alignment horizontal="center" vertical="center" wrapText="1"/>
    </xf>
    <xf numFmtId="2" fontId="4" fillId="3" borderId="13" xfId="0" applyNumberFormat="1" applyFont="1" applyFill="1" applyBorder="1" applyAlignment="1" applyProtection="1">
      <alignment horizontal="center" vertical="center"/>
    </xf>
    <xf numFmtId="0" fontId="4" fillId="6" borderId="21" xfId="0" applyFont="1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2" fontId="4" fillId="2" borderId="26" xfId="0" applyNumberFormat="1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6" borderId="29" xfId="0" applyFont="1" applyFill="1" applyBorder="1" applyAlignment="1" applyProtection="1">
      <alignment horizontal="center" vertical="center"/>
    </xf>
    <xf numFmtId="2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center"/>
    </xf>
    <xf numFmtId="164" fontId="4" fillId="2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6" borderId="28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5" fillId="5" borderId="0" xfId="0" applyFont="1" applyFill="1" applyBorder="1" applyAlignment="1" applyProtection="1">
      <alignment horizontal="left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Protection="1"/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0" borderId="0" xfId="0" applyFont="1" applyProtection="1"/>
    <xf numFmtId="0" fontId="3" fillId="3" borderId="1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/>
    </xf>
    <xf numFmtId="2" fontId="4" fillId="3" borderId="1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vertical="center" wrapText="1"/>
    </xf>
    <xf numFmtId="4" fontId="4" fillId="2" borderId="4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vertical="center" wrapText="1"/>
    </xf>
    <xf numFmtId="0" fontId="9" fillId="3" borderId="1" xfId="0" applyFont="1" applyFill="1" applyBorder="1" applyAlignment="1" applyProtection="1">
      <alignment horizontal="center" vertical="center"/>
    </xf>
    <xf numFmtId="2" fontId="4" fillId="2" borderId="23" xfId="0" applyNumberFormat="1" applyFont="1" applyFill="1" applyBorder="1" applyAlignment="1" applyProtection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</xf>
    <xf numFmtId="0" fontId="0" fillId="0" borderId="0" xfId="0" applyFont="1" applyProtection="1"/>
    <xf numFmtId="0" fontId="12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Protection="1"/>
    <xf numFmtId="0" fontId="1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0" fillId="2" borderId="25" xfId="0" applyFont="1" applyFill="1" applyBorder="1" applyProtection="1"/>
    <xf numFmtId="0" fontId="0" fillId="0" borderId="0" xfId="0" applyFont="1" applyAlignment="1" applyProtection="1">
      <alignment horizontal="center" vertical="center"/>
    </xf>
    <xf numFmtId="0" fontId="0" fillId="0" borderId="9" xfId="0" applyFont="1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  <xf numFmtId="0" fontId="0" fillId="2" borderId="0" xfId="0" applyFont="1" applyFill="1" applyBorder="1" applyProtection="1"/>
    <xf numFmtId="0" fontId="0" fillId="0" borderId="0" xfId="0" applyFont="1" applyAlignment="1" applyProtection="1">
      <alignment horizontal="center" vertical="center"/>
      <protection locked="0"/>
    </xf>
    <xf numFmtId="0" fontId="13" fillId="2" borderId="23" xfId="0" applyFont="1" applyFill="1" applyBorder="1" applyAlignment="1" applyProtection="1">
      <alignment horizontal="center" vertical="center" wrapText="1"/>
      <protection locked="0"/>
    </xf>
    <xf numFmtId="0" fontId="8" fillId="6" borderId="23" xfId="0" applyFont="1" applyFill="1" applyBorder="1" applyAlignment="1" applyProtection="1">
      <alignment horizontal="center" vertical="center" wrapText="1"/>
      <protection locked="0"/>
    </xf>
    <xf numFmtId="0" fontId="0" fillId="6" borderId="23" xfId="0" applyFont="1" applyFill="1" applyBorder="1" applyAlignment="1" applyProtection="1">
      <alignment horizontal="center" vertical="center"/>
      <protection locked="0"/>
    </xf>
    <xf numFmtId="2" fontId="6" fillId="2" borderId="18" xfId="0" applyNumberFormat="1" applyFont="1" applyFill="1" applyBorder="1" applyAlignment="1" applyProtection="1">
      <alignment horizontal="center" vertical="center" wrapText="1"/>
    </xf>
    <xf numFmtId="2" fontId="6" fillId="0" borderId="23" xfId="0" applyNumberFormat="1" applyFont="1" applyBorder="1" applyAlignment="1" applyProtection="1">
      <alignment horizontal="center" vertical="center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18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6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2" fillId="7" borderId="0" xfId="0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1416322</xdr:colOff>
      <xdr:row>0</xdr:row>
      <xdr:rowOff>789940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5715" cy="789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zoomScale="70" zoomScaleNormal="70" workbookViewId="0">
      <selection activeCell="O84" sqref="O84"/>
    </sheetView>
  </sheetViews>
  <sheetFormatPr baseColWidth="10" defaultColWidth="11.42578125" defaultRowHeight="15" x14ac:dyDescent="0.25"/>
  <cols>
    <col min="1" max="1" width="17" style="91" customWidth="1"/>
    <col min="2" max="2" width="44.42578125" style="91" customWidth="1"/>
    <col min="3" max="3" width="18.5703125" style="97" customWidth="1"/>
    <col min="4" max="4" width="16.42578125" style="97" customWidth="1"/>
    <col min="5" max="5" width="17.42578125" style="97" customWidth="1"/>
    <col min="6" max="7" width="23.7109375" style="97" customWidth="1"/>
    <col min="8" max="8" width="26.7109375" style="97" customWidth="1"/>
    <col min="9" max="9" width="12.7109375" style="91" customWidth="1"/>
    <col min="10" max="16384" width="11.42578125" style="91"/>
  </cols>
  <sheetData>
    <row r="1" spans="1:10" ht="113.25" customHeight="1" thickBot="1" x14ac:dyDescent="0.3">
      <c r="A1" s="30"/>
      <c r="B1" s="118" t="s">
        <v>79</v>
      </c>
      <c r="C1" s="118"/>
      <c r="D1" s="118"/>
      <c r="E1" s="118"/>
      <c r="F1" s="118"/>
      <c r="G1" s="118"/>
      <c r="H1" s="131" t="s">
        <v>78</v>
      </c>
      <c r="I1" s="133"/>
    </row>
    <row r="2" spans="1:10" ht="81" customHeight="1" x14ac:dyDescent="0.25">
      <c r="A2" s="120" t="s">
        <v>77</v>
      </c>
      <c r="B2" s="121"/>
      <c r="C2" s="121"/>
      <c r="D2" s="121"/>
      <c r="E2" s="121"/>
      <c r="F2" s="121"/>
      <c r="G2" s="121"/>
      <c r="H2" s="121"/>
      <c r="I2" s="122"/>
    </row>
    <row r="3" spans="1:10" ht="30" customHeight="1" x14ac:dyDescent="0.25">
      <c r="A3" s="123" t="s">
        <v>58</v>
      </c>
      <c r="B3" s="123"/>
      <c r="C3" s="123"/>
      <c r="D3" s="123"/>
      <c r="E3" s="123"/>
      <c r="F3" s="123"/>
      <c r="G3" s="123"/>
      <c r="H3" s="123"/>
      <c r="I3" s="123"/>
    </row>
    <row r="4" spans="1:10" ht="30" customHeight="1" x14ac:dyDescent="0.25">
      <c r="A4" s="123" t="s">
        <v>19</v>
      </c>
      <c r="B4" s="123"/>
      <c r="C4" s="123"/>
      <c r="D4" s="123"/>
      <c r="E4" s="123"/>
      <c r="F4" s="123"/>
      <c r="G4" s="123"/>
      <c r="H4" s="123"/>
      <c r="I4" s="123"/>
    </row>
    <row r="5" spans="1:10" s="93" customFormat="1" ht="30" customHeight="1" x14ac:dyDescent="0.25">
      <c r="A5" s="92"/>
      <c r="B5" s="92"/>
      <c r="C5" s="92"/>
      <c r="D5" s="92"/>
      <c r="E5" s="92"/>
      <c r="F5" s="92"/>
      <c r="G5" s="92"/>
      <c r="H5" s="92"/>
      <c r="I5" s="92"/>
    </row>
    <row r="6" spans="1:10" s="93" customFormat="1" ht="30" customHeight="1" x14ac:dyDescent="0.25">
      <c r="A6" s="94" t="s">
        <v>35</v>
      </c>
      <c r="B6" s="95"/>
      <c r="C6" s="95"/>
      <c r="D6" s="95"/>
      <c r="E6" s="95"/>
      <c r="F6" s="92"/>
      <c r="G6" s="92"/>
      <c r="H6" s="92"/>
      <c r="I6" s="92"/>
    </row>
    <row r="8" spans="1:10" ht="39.950000000000003" customHeight="1" x14ac:dyDescent="0.25">
      <c r="A8" s="31" t="s">
        <v>0</v>
      </c>
      <c r="B8" s="32" t="s">
        <v>20</v>
      </c>
      <c r="C8" s="31" t="s">
        <v>15</v>
      </c>
      <c r="D8" s="31" t="s">
        <v>27</v>
      </c>
      <c r="E8" s="31" t="s">
        <v>32</v>
      </c>
      <c r="F8" s="31" t="s">
        <v>29</v>
      </c>
      <c r="G8" s="31" t="s">
        <v>26</v>
      </c>
      <c r="H8" s="31" t="s">
        <v>28</v>
      </c>
      <c r="I8" s="31" t="s">
        <v>30</v>
      </c>
    </row>
    <row r="9" spans="1:10" ht="39.950000000000003" customHeight="1" x14ac:dyDescent="0.25">
      <c r="A9" s="33">
        <v>1</v>
      </c>
      <c r="B9" s="34" t="s">
        <v>50</v>
      </c>
      <c r="C9" s="35" t="s">
        <v>54</v>
      </c>
      <c r="D9" s="36">
        <v>188.07</v>
      </c>
      <c r="E9" s="35" t="s">
        <v>48</v>
      </c>
      <c r="F9" s="15"/>
      <c r="G9" s="15"/>
      <c r="H9" s="37">
        <f>G9*1.2</f>
        <v>0</v>
      </c>
      <c r="I9" s="26">
        <f>H9/D9</f>
        <v>0</v>
      </c>
    </row>
    <row r="10" spans="1:10" ht="39.950000000000003" customHeight="1" x14ac:dyDescent="0.25">
      <c r="A10" s="38">
        <v>2</v>
      </c>
      <c r="B10" s="39" t="s">
        <v>4</v>
      </c>
      <c r="C10" s="40" t="s">
        <v>14</v>
      </c>
      <c r="D10" s="41">
        <v>1700.76</v>
      </c>
      <c r="E10" s="40" t="s">
        <v>47</v>
      </c>
      <c r="F10" s="18"/>
      <c r="G10" s="18"/>
      <c r="H10" s="80">
        <f t="shared" ref="H10:H28" si="0">G10*1.2</f>
        <v>0</v>
      </c>
      <c r="I10" s="4">
        <f>H10/D10</f>
        <v>0</v>
      </c>
    </row>
    <row r="11" spans="1:10" s="93" customFormat="1" ht="39.950000000000003" customHeight="1" x14ac:dyDescent="0.25">
      <c r="A11" s="33">
        <v>3</v>
      </c>
      <c r="B11" s="34" t="s">
        <v>4</v>
      </c>
      <c r="C11" s="35" t="s">
        <v>53</v>
      </c>
      <c r="D11" s="36">
        <v>718.58</v>
      </c>
      <c r="E11" s="35" t="s">
        <v>52</v>
      </c>
      <c r="F11" s="16"/>
      <c r="G11" s="15"/>
      <c r="H11" s="37">
        <f t="shared" si="0"/>
        <v>0</v>
      </c>
      <c r="I11" s="26">
        <f>H11/D11</f>
        <v>0</v>
      </c>
    </row>
    <row r="12" spans="1:10" ht="39.950000000000003" customHeight="1" x14ac:dyDescent="0.25">
      <c r="A12" s="38">
        <v>4</v>
      </c>
      <c r="B12" s="39" t="s">
        <v>4</v>
      </c>
      <c r="C12" s="40" t="s">
        <v>53</v>
      </c>
      <c r="D12" s="41">
        <v>608.92999999999995</v>
      </c>
      <c r="E12" s="40" t="s">
        <v>48</v>
      </c>
      <c r="F12" s="18"/>
      <c r="G12" s="18"/>
      <c r="H12" s="80">
        <f t="shared" si="0"/>
        <v>0</v>
      </c>
      <c r="I12" s="4">
        <f>H12/D12</f>
        <v>0</v>
      </c>
    </row>
    <row r="13" spans="1:10" ht="39.950000000000003" customHeight="1" x14ac:dyDescent="0.25">
      <c r="A13" s="33">
        <v>5</v>
      </c>
      <c r="B13" s="34" t="s">
        <v>11</v>
      </c>
      <c r="C13" s="35" t="s">
        <v>51</v>
      </c>
      <c r="D13" s="36">
        <v>108.05</v>
      </c>
      <c r="E13" s="35" t="s">
        <v>47</v>
      </c>
      <c r="F13" s="15"/>
      <c r="G13" s="15"/>
      <c r="H13" s="37">
        <f t="shared" si="0"/>
        <v>0</v>
      </c>
      <c r="I13" s="26">
        <f t="shared" ref="I13:I15" si="1">H13/D13</f>
        <v>0</v>
      </c>
    </row>
    <row r="14" spans="1:10" s="93" customFormat="1" ht="39.950000000000003" customHeight="1" x14ac:dyDescent="0.25">
      <c r="A14" s="38">
        <v>6</v>
      </c>
      <c r="B14" s="39" t="s">
        <v>11</v>
      </c>
      <c r="C14" s="40" t="s">
        <v>14</v>
      </c>
      <c r="D14" s="41">
        <v>97.35</v>
      </c>
      <c r="E14" s="42" t="s">
        <v>48</v>
      </c>
      <c r="F14" s="18"/>
      <c r="G14" s="18"/>
      <c r="H14" s="80">
        <f t="shared" si="0"/>
        <v>0</v>
      </c>
      <c r="I14" s="4">
        <f>H14/D14</f>
        <v>0</v>
      </c>
    </row>
    <row r="15" spans="1:10" s="93" customFormat="1" ht="39.950000000000003" customHeight="1" x14ac:dyDescent="0.25">
      <c r="A15" s="33">
        <v>7</v>
      </c>
      <c r="B15" s="34" t="s">
        <v>10</v>
      </c>
      <c r="C15" s="35" t="s">
        <v>17</v>
      </c>
      <c r="D15" s="36">
        <v>8830.57</v>
      </c>
      <c r="E15" s="35" t="s">
        <v>52</v>
      </c>
      <c r="F15" s="15"/>
      <c r="G15" s="15"/>
      <c r="H15" s="5">
        <f t="shared" si="0"/>
        <v>0</v>
      </c>
      <c r="I15" s="26">
        <f t="shared" si="1"/>
        <v>0</v>
      </c>
      <c r="J15" s="96"/>
    </row>
    <row r="16" spans="1:10" ht="39.950000000000003" customHeight="1" x14ac:dyDescent="0.25">
      <c r="A16" s="38">
        <v>8</v>
      </c>
      <c r="B16" s="43" t="s">
        <v>36</v>
      </c>
      <c r="C16" s="44" t="s">
        <v>16</v>
      </c>
      <c r="D16" s="45" t="s">
        <v>16</v>
      </c>
      <c r="E16" s="46" t="s">
        <v>47</v>
      </c>
      <c r="F16" s="19"/>
      <c r="G16" s="20"/>
      <c r="H16" s="80">
        <f t="shared" si="0"/>
        <v>0</v>
      </c>
      <c r="I16" s="2"/>
    </row>
    <row r="17" spans="1:9" s="93" customFormat="1" ht="51.75" customHeight="1" x14ac:dyDescent="0.25">
      <c r="A17" s="33">
        <v>9</v>
      </c>
      <c r="B17" s="47" t="s">
        <v>37</v>
      </c>
      <c r="C17" s="48" t="s">
        <v>16</v>
      </c>
      <c r="D17" s="49" t="s">
        <v>16</v>
      </c>
      <c r="E17" s="50" t="s">
        <v>47</v>
      </c>
      <c r="F17" s="17"/>
      <c r="G17" s="24"/>
      <c r="H17" s="5">
        <f t="shared" si="0"/>
        <v>0</v>
      </c>
      <c r="I17" s="3"/>
    </row>
    <row r="18" spans="1:9" s="93" customFormat="1" ht="39.950000000000003" customHeight="1" x14ac:dyDescent="0.25">
      <c r="A18" s="38">
        <v>10</v>
      </c>
      <c r="B18" s="39" t="s">
        <v>38</v>
      </c>
      <c r="C18" s="44" t="s">
        <v>16</v>
      </c>
      <c r="D18" s="45" t="s">
        <v>16</v>
      </c>
      <c r="E18" s="46" t="s">
        <v>47</v>
      </c>
      <c r="F18" s="19"/>
      <c r="G18" s="20"/>
      <c r="H18" s="6">
        <f t="shared" si="0"/>
        <v>0</v>
      </c>
      <c r="I18" s="3"/>
    </row>
    <row r="19" spans="1:9" s="93" customFormat="1" ht="39.950000000000003" customHeight="1" x14ac:dyDescent="0.25">
      <c r="A19" s="33">
        <v>11</v>
      </c>
      <c r="B19" s="34" t="s">
        <v>39</v>
      </c>
      <c r="C19" s="48" t="s">
        <v>16</v>
      </c>
      <c r="D19" s="49" t="s">
        <v>16</v>
      </c>
      <c r="E19" s="50" t="s">
        <v>47</v>
      </c>
      <c r="F19" s="17"/>
      <c r="G19" s="24"/>
      <c r="H19" s="5">
        <f t="shared" si="0"/>
        <v>0</v>
      </c>
      <c r="I19" s="3"/>
    </row>
    <row r="20" spans="1:9" s="93" customFormat="1" ht="39.950000000000003" customHeight="1" x14ac:dyDescent="0.25">
      <c r="A20" s="38">
        <v>12</v>
      </c>
      <c r="B20" s="39" t="s">
        <v>40</v>
      </c>
      <c r="C20" s="44" t="s">
        <v>16</v>
      </c>
      <c r="D20" s="45" t="s">
        <v>16</v>
      </c>
      <c r="E20" s="46" t="s">
        <v>47</v>
      </c>
      <c r="F20" s="19"/>
      <c r="G20" s="20"/>
      <c r="H20" s="6">
        <f t="shared" si="0"/>
        <v>0</v>
      </c>
      <c r="I20" s="3"/>
    </row>
    <row r="21" spans="1:9" s="93" customFormat="1" ht="39.950000000000003" customHeight="1" x14ac:dyDescent="0.25">
      <c r="A21" s="33">
        <v>13</v>
      </c>
      <c r="B21" s="34" t="s">
        <v>41</v>
      </c>
      <c r="C21" s="48" t="s">
        <v>16</v>
      </c>
      <c r="D21" s="49" t="s">
        <v>16</v>
      </c>
      <c r="E21" s="50" t="s">
        <v>47</v>
      </c>
      <c r="F21" s="17"/>
      <c r="G21" s="24"/>
      <c r="H21" s="5">
        <f t="shared" si="0"/>
        <v>0</v>
      </c>
      <c r="I21" s="3"/>
    </row>
    <row r="22" spans="1:9" s="93" customFormat="1" ht="51" customHeight="1" x14ac:dyDescent="0.25">
      <c r="A22" s="38">
        <v>14</v>
      </c>
      <c r="B22" s="39" t="s">
        <v>42</v>
      </c>
      <c r="C22" s="44" t="s">
        <v>16</v>
      </c>
      <c r="D22" s="45" t="s">
        <v>16</v>
      </c>
      <c r="E22" s="46" t="s">
        <v>47</v>
      </c>
      <c r="F22" s="19"/>
      <c r="G22" s="20"/>
      <c r="H22" s="6">
        <f t="shared" si="0"/>
        <v>0</v>
      </c>
      <c r="I22" s="3"/>
    </row>
    <row r="23" spans="1:9" s="93" customFormat="1" ht="39.950000000000003" customHeight="1" x14ac:dyDescent="0.25">
      <c r="A23" s="33">
        <v>15</v>
      </c>
      <c r="B23" s="34" t="s">
        <v>43</v>
      </c>
      <c r="C23" s="48" t="s">
        <v>16</v>
      </c>
      <c r="D23" s="49" t="s">
        <v>16</v>
      </c>
      <c r="E23" s="50" t="s">
        <v>48</v>
      </c>
      <c r="F23" s="17"/>
      <c r="G23" s="24"/>
      <c r="H23" s="5">
        <f t="shared" si="0"/>
        <v>0</v>
      </c>
      <c r="I23" s="3"/>
    </row>
    <row r="24" spans="1:9" s="93" customFormat="1" ht="39.950000000000003" customHeight="1" x14ac:dyDescent="0.25">
      <c r="A24" s="38">
        <v>16</v>
      </c>
      <c r="B24" s="39" t="s">
        <v>44</v>
      </c>
      <c r="C24" s="44" t="s">
        <v>16</v>
      </c>
      <c r="D24" s="45" t="s">
        <v>16</v>
      </c>
      <c r="E24" s="46" t="s">
        <v>48</v>
      </c>
      <c r="F24" s="19"/>
      <c r="G24" s="20"/>
      <c r="H24" s="6">
        <f t="shared" si="0"/>
        <v>0</v>
      </c>
      <c r="I24" s="3"/>
    </row>
    <row r="25" spans="1:9" s="93" customFormat="1" ht="39.950000000000003" customHeight="1" x14ac:dyDescent="0.25">
      <c r="A25" s="33">
        <v>17</v>
      </c>
      <c r="B25" s="34" t="s">
        <v>45</v>
      </c>
      <c r="C25" s="48" t="s">
        <v>16</v>
      </c>
      <c r="D25" s="49" t="s">
        <v>16</v>
      </c>
      <c r="E25" s="50" t="s">
        <v>48</v>
      </c>
      <c r="F25" s="17"/>
      <c r="G25" s="24"/>
      <c r="H25" s="37">
        <f t="shared" si="0"/>
        <v>0</v>
      </c>
      <c r="I25" s="2"/>
    </row>
    <row r="26" spans="1:9" s="93" customFormat="1" ht="39.950000000000003" customHeight="1" x14ac:dyDescent="0.25">
      <c r="A26" s="38">
        <v>18</v>
      </c>
      <c r="B26" s="39" t="s">
        <v>46</v>
      </c>
      <c r="C26" s="44" t="s">
        <v>16</v>
      </c>
      <c r="D26" s="45" t="s">
        <v>16</v>
      </c>
      <c r="E26" s="44" t="s">
        <v>49</v>
      </c>
      <c r="F26" s="19"/>
      <c r="G26" s="20"/>
      <c r="H26" s="80">
        <f t="shared" si="0"/>
        <v>0</v>
      </c>
      <c r="I26" s="2"/>
    </row>
    <row r="27" spans="1:9" s="93" customFormat="1" ht="39.950000000000003" customHeight="1" x14ac:dyDescent="0.25">
      <c r="A27" s="84">
        <v>19</v>
      </c>
      <c r="B27" s="85" t="s">
        <v>75</v>
      </c>
      <c r="C27" s="51" t="s">
        <v>16</v>
      </c>
      <c r="D27" s="86" t="s">
        <v>16</v>
      </c>
      <c r="E27" s="51" t="s">
        <v>49</v>
      </c>
      <c r="F27" s="21"/>
      <c r="G27" s="21"/>
      <c r="H27" s="10">
        <f t="shared" si="0"/>
        <v>0</v>
      </c>
      <c r="I27" s="3"/>
    </row>
    <row r="28" spans="1:9" s="93" customFormat="1" ht="59.25" customHeight="1" x14ac:dyDescent="0.25">
      <c r="A28" s="88">
        <v>20</v>
      </c>
      <c r="B28" s="87" t="s">
        <v>76</v>
      </c>
      <c r="C28" s="44" t="s">
        <v>16</v>
      </c>
      <c r="D28" s="45" t="s">
        <v>16</v>
      </c>
      <c r="E28" s="46" t="s">
        <v>47</v>
      </c>
      <c r="F28" s="18"/>
      <c r="G28" s="18"/>
      <c r="H28" s="80">
        <f t="shared" si="0"/>
        <v>0</v>
      </c>
      <c r="I28" s="2"/>
    </row>
    <row r="29" spans="1:9" s="93" customFormat="1" ht="39.950000000000003" customHeight="1" thickBot="1" x14ac:dyDescent="0.3">
      <c r="A29" s="52"/>
      <c r="B29" s="53"/>
      <c r="C29" s="54"/>
      <c r="D29" s="54"/>
      <c r="E29" s="11" t="s">
        <v>55</v>
      </c>
      <c r="F29" s="9"/>
      <c r="G29" s="29"/>
      <c r="H29" s="56"/>
      <c r="I29" s="57"/>
    </row>
    <row r="30" spans="1:9" s="93" customFormat="1" ht="39.950000000000003" customHeight="1" thickBot="1" x14ac:dyDescent="0.3">
      <c r="A30" s="52"/>
      <c r="B30" s="53"/>
      <c r="C30" s="54"/>
      <c r="D30" s="54"/>
      <c r="E30" s="55" t="s">
        <v>69</v>
      </c>
      <c r="F30" s="1"/>
      <c r="G30" s="22"/>
      <c r="H30" s="59"/>
      <c r="I30" s="57"/>
    </row>
    <row r="31" spans="1:9" s="93" customFormat="1" ht="51" customHeight="1" thickBot="1" x14ac:dyDescent="0.3">
      <c r="A31" s="52"/>
      <c r="B31" s="53"/>
      <c r="C31" s="54"/>
      <c r="D31" s="54"/>
      <c r="E31" s="60"/>
      <c r="F31" s="81" t="s">
        <v>59</v>
      </c>
      <c r="G31" s="82">
        <f>SUM(G9:G28)</f>
        <v>0</v>
      </c>
      <c r="H31" s="61"/>
      <c r="I31" s="57"/>
    </row>
    <row r="32" spans="1:9" s="93" customFormat="1" ht="51" customHeight="1" thickBot="1" x14ac:dyDescent="0.3">
      <c r="A32" s="52"/>
      <c r="B32" s="97"/>
      <c r="C32" s="54"/>
      <c r="D32" s="54"/>
      <c r="E32" s="54"/>
      <c r="F32" s="62"/>
      <c r="G32" s="55" t="s">
        <v>60</v>
      </c>
      <c r="H32" s="82">
        <f>G31*1.2</f>
        <v>0</v>
      </c>
      <c r="I32" s="25"/>
    </row>
    <row r="33" spans="1:10" s="93" customFormat="1" ht="13.5" customHeight="1" thickBot="1" x14ac:dyDescent="0.3">
      <c r="A33" s="52"/>
      <c r="B33" s="53"/>
      <c r="C33" s="54"/>
      <c r="D33" s="54"/>
      <c r="E33" s="54"/>
      <c r="F33" s="54"/>
      <c r="G33" s="63"/>
      <c r="H33" s="54"/>
      <c r="I33" s="25"/>
    </row>
    <row r="34" spans="1:10" s="93" customFormat="1" ht="51" customHeight="1" thickBot="1" x14ac:dyDescent="0.3">
      <c r="A34" s="52"/>
      <c r="B34" s="53"/>
      <c r="C34" s="54"/>
      <c r="D34" s="54"/>
      <c r="E34" s="54"/>
      <c r="F34" s="54"/>
      <c r="G34" s="55" t="s">
        <v>61</v>
      </c>
      <c r="H34" s="82">
        <f>H32*12</f>
        <v>0</v>
      </c>
      <c r="I34" s="57"/>
    </row>
    <row r="35" spans="1:10" s="93" customFormat="1" ht="12" customHeight="1" x14ac:dyDescent="0.25">
      <c r="A35" s="52"/>
      <c r="B35" s="53"/>
      <c r="C35" s="54"/>
      <c r="D35" s="54"/>
      <c r="E35" s="54"/>
      <c r="F35" s="54"/>
      <c r="G35" s="63"/>
      <c r="H35" s="54"/>
      <c r="I35" s="25"/>
    </row>
    <row r="36" spans="1:10" x14ac:dyDescent="0.25">
      <c r="B36" s="64"/>
      <c r="C36" s="64"/>
      <c r="D36" s="64"/>
      <c r="E36" s="64"/>
      <c r="F36" s="64"/>
      <c r="G36" s="64"/>
      <c r="H36" s="64"/>
      <c r="I36" s="64"/>
    </row>
    <row r="37" spans="1:10" s="67" customFormat="1" ht="30" customHeight="1" x14ac:dyDescent="0.25">
      <c r="A37" s="65" t="s">
        <v>66</v>
      </c>
      <c r="B37" s="66"/>
      <c r="C37" s="66"/>
      <c r="D37" s="64"/>
      <c r="E37" s="64"/>
      <c r="F37" s="64"/>
      <c r="G37" s="64"/>
      <c r="H37" s="64"/>
      <c r="I37" s="64"/>
      <c r="J37" s="91"/>
    </row>
    <row r="39" spans="1:10" ht="39.950000000000003" customHeight="1" x14ac:dyDescent="0.25">
      <c r="A39" s="31" t="s">
        <v>0</v>
      </c>
      <c r="B39" s="32" t="s">
        <v>20</v>
      </c>
      <c r="C39" s="31" t="s">
        <v>15</v>
      </c>
      <c r="D39" s="31" t="s">
        <v>31</v>
      </c>
      <c r="E39" s="31" t="s">
        <v>32</v>
      </c>
      <c r="F39" s="31" t="s">
        <v>34</v>
      </c>
      <c r="G39" s="31" t="s">
        <v>56</v>
      </c>
      <c r="H39" s="31" t="s">
        <v>57</v>
      </c>
      <c r="I39" s="31" t="s">
        <v>30</v>
      </c>
    </row>
    <row r="40" spans="1:10" ht="39.950000000000003" customHeight="1" x14ac:dyDescent="0.25">
      <c r="A40" s="33">
        <v>1</v>
      </c>
      <c r="B40" s="34" t="s">
        <v>8</v>
      </c>
      <c r="C40" s="35" t="s">
        <v>13</v>
      </c>
      <c r="D40" s="36">
        <v>5650</v>
      </c>
      <c r="E40" s="35" t="s">
        <v>33</v>
      </c>
      <c r="F40" s="15"/>
      <c r="G40" s="15"/>
      <c r="H40" s="37">
        <f>G40*1.2</f>
        <v>0</v>
      </c>
      <c r="I40" s="26">
        <f>H40/D40</f>
        <v>0</v>
      </c>
    </row>
    <row r="41" spans="1:10" ht="39.950000000000003" customHeight="1" x14ac:dyDescent="0.25">
      <c r="A41" s="38">
        <v>2</v>
      </c>
      <c r="B41" s="39" t="s">
        <v>9</v>
      </c>
      <c r="C41" s="40" t="s">
        <v>13</v>
      </c>
      <c r="D41" s="41">
        <v>185</v>
      </c>
      <c r="E41" s="40" t="s">
        <v>33</v>
      </c>
      <c r="F41" s="18"/>
      <c r="G41" s="18"/>
      <c r="H41" s="83">
        <f t="shared" ref="H41:H49" si="2">G41*1.2</f>
        <v>0</v>
      </c>
      <c r="I41" s="27">
        <f t="shared" ref="I41:I47" si="3">H41/D41</f>
        <v>0</v>
      </c>
    </row>
    <row r="42" spans="1:10" ht="39.950000000000003" customHeight="1" x14ac:dyDescent="0.25">
      <c r="A42" s="33">
        <v>3</v>
      </c>
      <c r="B42" s="34" t="s">
        <v>3</v>
      </c>
      <c r="C42" s="35" t="s">
        <v>13</v>
      </c>
      <c r="D42" s="36">
        <v>55.83</v>
      </c>
      <c r="E42" s="35" t="s">
        <v>33</v>
      </c>
      <c r="F42" s="15"/>
      <c r="G42" s="15"/>
      <c r="H42" s="37">
        <f t="shared" si="2"/>
        <v>0</v>
      </c>
      <c r="I42" s="26">
        <f t="shared" si="3"/>
        <v>0</v>
      </c>
    </row>
    <row r="43" spans="1:10" s="93" customFormat="1" ht="39.950000000000003" customHeight="1" x14ac:dyDescent="0.25">
      <c r="A43" s="38">
        <v>4</v>
      </c>
      <c r="B43" s="39" t="s">
        <v>2</v>
      </c>
      <c r="C43" s="40" t="s">
        <v>13</v>
      </c>
      <c r="D43" s="41">
        <v>17.82</v>
      </c>
      <c r="E43" s="40" t="s">
        <v>33</v>
      </c>
      <c r="F43" s="18"/>
      <c r="G43" s="18"/>
      <c r="H43" s="83">
        <f t="shared" si="2"/>
        <v>0</v>
      </c>
      <c r="I43" s="27">
        <f t="shared" si="3"/>
        <v>0</v>
      </c>
    </row>
    <row r="44" spans="1:10" ht="39.950000000000003" customHeight="1" x14ac:dyDescent="0.25">
      <c r="A44" s="33">
        <v>5</v>
      </c>
      <c r="B44" s="34" t="s">
        <v>4</v>
      </c>
      <c r="C44" s="35" t="s">
        <v>14</v>
      </c>
      <c r="D44" s="36">
        <v>756.75</v>
      </c>
      <c r="E44" s="35" t="s">
        <v>33</v>
      </c>
      <c r="F44" s="15"/>
      <c r="G44" s="15"/>
      <c r="H44" s="37">
        <f t="shared" si="2"/>
        <v>0</v>
      </c>
      <c r="I44" s="26">
        <f t="shared" si="3"/>
        <v>0</v>
      </c>
    </row>
    <row r="45" spans="1:10" ht="39.950000000000003" customHeight="1" x14ac:dyDescent="0.25">
      <c r="A45" s="38">
        <v>6</v>
      </c>
      <c r="B45" s="39" t="s">
        <v>12</v>
      </c>
      <c r="C45" s="40" t="s">
        <v>18</v>
      </c>
      <c r="D45" s="41">
        <v>403.33</v>
      </c>
      <c r="E45" s="40" t="s">
        <v>33</v>
      </c>
      <c r="F45" s="18"/>
      <c r="G45" s="18"/>
      <c r="H45" s="83">
        <f t="shared" si="2"/>
        <v>0</v>
      </c>
      <c r="I45" s="27">
        <f t="shared" si="3"/>
        <v>0</v>
      </c>
    </row>
    <row r="46" spans="1:10" s="93" customFormat="1" ht="39.950000000000003" customHeight="1" x14ac:dyDescent="0.25">
      <c r="A46" s="33">
        <v>7</v>
      </c>
      <c r="B46" s="34" t="s">
        <v>7</v>
      </c>
      <c r="C46" s="35" t="s">
        <v>17</v>
      </c>
      <c r="D46" s="36">
        <v>8849.48</v>
      </c>
      <c r="E46" s="35" t="s">
        <v>33</v>
      </c>
      <c r="F46" s="15"/>
      <c r="G46" s="15"/>
      <c r="H46" s="37">
        <f t="shared" si="2"/>
        <v>0</v>
      </c>
      <c r="I46" s="26">
        <f t="shared" si="3"/>
        <v>0</v>
      </c>
    </row>
    <row r="47" spans="1:10" s="93" customFormat="1" ht="39.950000000000003" customHeight="1" x14ac:dyDescent="0.25">
      <c r="A47" s="38">
        <v>8</v>
      </c>
      <c r="B47" s="39" t="s">
        <v>10</v>
      </c>
      <c r="C47" s="40" t="s">
        <v>17</v>
      </c>
      <c r="D47" s="40">
        <v>41.62</v>
      </c>
      <c r="E47" s="12" t="s">
        <v>33</v>
      </c>
      <c r="F47" s="18"/>
      <c r="G47" s="18"/>
      <c r="H47" s="83">
        <f t="shared" si="2"/>
        <v>0</v>
      </c>
      <c r="I47" s="27">
        <f t="shared" si="3"/>
        <v>0</v>
      </c>
    </row>
    <row r="48" spans="1:10" ht="39.950000000000003" customHeight="1" x14ac:dyDescent="0.25">
      <c r="A48" s="33">
        <v>9</v>
      </c>
      <c r="B48" s="34" t="s">
        <v>5</v>
      </c>
      <c r="C48" s="35" t="s">
        <v>16</v>
      </c>
      <c r="D48" s="36" t="s">
        <v>16</v>
      </c>
      <c r="E48" s="35" t="s">
        <v>33</v>
      </c>
      <c r="F48" s="15"/>
      <c r="G48" s="15"/>
      <c r="H48" s="37">
        <f t="shared" si="2"/>
        <v>0</v>
      </c>
      <c r="I48" s="25"/>
    </row>
    <row r="49" spans="1:9" ht="39.950000000000003" customHeight="1" thickBot="1" x14ac:dyDescent="0.3">
      <c r="A49" s="38">
        <v>10</v>
      </c>
      <c r="B49" s="39" t="s">
        <v>6</v>
      </c>
      <c r="C49" s="40" t="s">
        <v>16</v>
      </c>
      <c r="D49" s="40" t="s">
        <v>16</v>
      </c>
      <c r="E49" s="12" t="s">
        <v>33</v>
      </c>
      <c r="F49" s="28"/>
      <c r="G49" s="28"/>
      <c r="H49" s="83">
        <f t="shared" si="2"/>
        <v>0</v>
      </c>
      <c r="I49" s="25"/>
    </row>
    <row r="50" spans="1:9" ht="39.950000000000003" customHeight="1" thickBot="1" x14ac:dyDescent="0.3">
      <c r="B50" s="64"/>
      <c r="E50" s="55" t="s">
        <v>70</v>
      </c>
      <c r="F50" s="23"/>
      <c r="G50" s="7"/>
      <c r="H50" s="8"/>
    </row>
    <row r="51" spans="1:9" ht="39.950000000000003" customHeight="1" thickBot="1" x14ac:dyDescent="0.3">
      <c r="B51" s="64"/>
      <c r="E51" s="55" t="s">
        <v>69</v>
      </c>
      <c r="F51" s="23"/>
      <c r="G51" s="58"/>
      <c r="H51" s="59"/>
    </row>
    <row r="52" spans="1:9" ht="48" thickBot="1" x14ac:dyDescent="0.3">
      <c r="E52" s="60"/>
      <c r="F52" s="55" t="s">
        <v>62</v>
      </c>
      <c r="G52" s="14">
        <f>SUM(G40:G49)</f>
        <v>0</v>
      </c>
      <c r="H52" s="58"/>
      <c r="I52" s="98"/>
    </row>
    <row r="53" spans="1:9" ht="48" thickBot="1" x14ac:dyDescent="0.3">
      <c r="E53" s="54"/>
      <c r="F53" s="60"/>
      <c r="G53" s="55" t="s">
        <v>63</v>
      </c>
      <c r="H53" s="82">
        <f>G52*1.2</f>
        <v>0</v>
      </c>
      <c r="I53" s="98"/>
    </row>
    <row r="54" spans="1:9" s="99" customFormat="1" ht="11.25" customHeight="1" thickBot="1" x14ac:dyDescent="0.3">
      <c r="C54" s="100"/>
      <c r="D54" s="100"/>
      <c r="E54" s="54"/>
      <c r="F54" s="54"/>
      <c r="G54" s="68"/>
      <c r="H54" s="54"/>
    </row>
    <row r="55" spans="1:9" ht="48" thickBot="1" x14ac:dyDescent="0.3">
      <c r="E55" s="54"/>
      <c r="F55" s="60"/>
      <c r="G55" s="69" t="s">
        <v>61</v>
      </c>
      <c r="H55" s="82">
        <f>H53*2</f>
        <v>0</v>
      </c>
    </row>
    <row r="56" spans="1:9" x14ac:dyDescent="0.25">
      <c r="G56" s="101"/>
      <c r="H56" s="101"/>
    </row>
    <row r="58" spans="1:9" s="93" customFormat="1" ht="30" customHeight="1" x14ac:dyDescent="0.25">
      <c r="A58" s="65" t="s">
        <v>65</v>
      </c>
      <c r="B58" s="95"/>
      <c r="C58" s="134" t="s">
        <v>80</v>
      </c>
      <c r="D58" s="134"/>
      <c r="E58" s="134"/>
      <c r="F58" s="134"/>
      <c r="G58" s="92"/>
      <c r="H58" s="92"/>
      <c r="I58" s="92"/>
    </row>
    <row r="60" spans="1:9" ht="39.950000000000003" customHeight="1" x14ac:dyDescent="0.25">
      <c r="A60" s="31" t="s">
        <v>0</v>
      </c>
      <c r="B60" s="32" t="s">
        <v>21</v>
      </c>
      <c r="C60" s="31" t="s">
        <v>1</v>
      </c>
      <c r="D60" s="31" t="s">
        <v>25</v>
      </c>
      <c r="E60" s="31" t="s">
        <v>26</v>
      </c>
      <c r="F60" s="31" t="s">
        <v>28</v>
      </c>
      <c r="G60" s="70"/>
      <c r="H60" s="70"/>
      <c r="I60" s="70"/>
    </row>
    <row r="61" spans="1:9" s="74" customFormat="1" ht="39.950000000000003" customHeight="1" x14ac:dyDescent="0.25">
      <c r="A61" s="33">
        <v>1</v>
      </c>
      <c r="B61" s="71" t="s">
        <v>22</v>
      </c>
      <c r="C61" s="24"/>
      <c r="D61" s="24"/>
      <c r="E61" s="79">
        <f>C61*D61</f>
        <v>0</v>
      </c>
      <c r="F61" s="79">
        <f>E61*1.2</f>
        <v>0</v>
      </c>
      <c r="G61" s="72"/>
      <c r="H61" s="72"/>
      <c r="I61" s="73"/>
    </row>
    <row r="62" spans="1:9" s="74" customFormat="1" ht="39.950000000000003" customHeight="1" x14ac:dyDescent="0.25">
      <c r="A62" s="38">
        <v>2</v>
      </c>
      <c r="B62" s="75" t="s">
        <v>23</v>
      </c>
      <c r="C62" s="20"/>
      <c r="D62" s="20"/>
      <c r="E62" s="80">
        <f t="shared" ref="E62:E63" si="4">C62*D62</f>
        <v>0</v>
      </c>
      <c r="F62" s="80">
        <f t="shared" ref="F62:F63" si="5">E62*1.2</f>
        <v>0</v>
      </c>
      <c r="G62" s="72"/>
      <c r="H62" s="72"/>
      <c r="I62" s="73"/>
    </row>
    <row r="63" spans="1:9" s="74" customFormat="1" ht="39.950000000000003" customHeight="1" thickBot="1" x14ac:dyDescent="0.3">
      <c r="A63" s="33">
        <v>3</v>
      </c>
      <c r="B63" s="71" t="s">
        <v>24</v>
      </c>
      <c r="C63" s="24"/>
      <c r="D63" s="24"/>
      <c r="E63" s="79">
        <f t="shared" si="4"/>
        <v>0</v>
      </c>
      <c r="F63" s="79">
        <f t="shared" si="5"/>
        <v>0</v>
      </c>
      <c r="G63" s="72"/>
      <c r="H63" s="72"/>
      <c r="I63" s="73"/>
    </row>
    <row r="64" spans="1:9" s="74" customFormat="1" ht="45.75" customHeight="1" thickBot="1" x14ac:dyDescent="0.3">
      <c r="A64" s="52"/>
      <c r="B64" s="76"/>
      <c r="C64" s="77"/>
      <c r="D64" s="55" t="s">
        <v>71</v>
      </c>
      <c r="E64" s="89">
        <f>SUM(E61:E63)</f>
        <v>0</v>
      </c>
      <c r="F64" s="13"/>
      <c r="G64" s="72"/>
      <c r="H64" s="72"/>
      <c r="I64" s="73"/>
    </row>
    <row r="65" spans="1:9" ht="51" customHeight="1" thickBot="1" x14ac:dyDescent="0.3">
      <c r="E65" s="55" t="s">
        <v>72</v>
      </c>
      <c r="F65" s="90">
        <f>E64*1.2</f>
        <v>0</v>
      </c>
    </row>
    <row r="66" spans="1:9" ht="14.25" customHeight="1" thickBot="1" x14ac:dyDescent="0.3">
      <c r="E66" s="63"/>
      <c r="F66" s="100"/>
    </row>
    <row r="67" spans="1:9" ht="51" customHeight="1" thickBot="1" x14ac:dyDescent="0.3">
      <c r="E67" s="55" t="s">
        <v>64</v>
      </c>
      <c r="F67" s="90">
        <f>F65*12</f>
        <v>0</v>
      </c>
    </row>
    <row r="69" spans="1:9" ht="15.75" thickBot="1" x14ac:dyDescent="0.3"/>
    <row r="70" spans="1:9" ht="48" customHeight="1" thickBot="1" x14ac:dyDescent="0.3">
      <c r="A70" s="124" t="s">
        <v>67</v>
      </c>
      <c r="B70" s="125"/>
      <c r="C70" s="125"/>
      <c r="D70" s="125"/>
      <c r="E70" s="126"/>
      <c r="F70" s="78" t="s">
        <v>61</v>
      </c>
      <c r="G70" s="102" t="s">
        <v>73</v>
      </c>
      <c r="H70" s="103"/>
      <c r="I70" s="103"/>
    </row>
    <row r="71" spans="1:9" ht="12" customHeight="1" thickBot="1" x14ac:dyDescent="0.3">
      <c r="A71" s="104"/>
      <c r="B71" s="104"/>
      <c r="C71" s="104"/>
      <c r="D71" s="104"/>
      <c r="E71" s="104"/>
      <c r="F71" s="129"/>
      <c r="G71" s="129"/>
      <c r="H71" s="100"/>
      <c r="I71" s="99"/>
    </row>
    <row r="72" spans="1:9" ht="39.950000000000003" customHeight="1" thickBot="1" x14ac:dyDescent="0.3">
      <c r="A72" s="127" t="s">
        <v>35</v>
      </c>
      <c r="B72" s="128"/>
      <c r="C72" s="128"/>
      <c r="D72" s="128"/>
      <c r="E72" s="128"/>
      <c r="F72" s="110">
        <f>H34</f>
        <v>0</v>
      </c>
      <c r="G72" s="112"/>
      <c r="H72" s="100"/>
      <c r="I72" s="99"/>
    </row>
    <row r="73" spans="1:9" ht="12" customHeight="1" thickBot="1" x14ac:dyDescent="0.3">
      <c r="A73" s="105"/>
      <c r="B73" s="99"/>
      <c r="C73" s="100"/>
      <c r="D73" s="100"/>
      <c r="E73" s="100"/>
      <c r="F73" s="130"/>
      <c r="G73" s="130"/>
      <c r="H73" s="100"/>
      <c r="I73" s="99"/>
    </row>
    <row r="74" spans="1:9" ht="39.950000000000003" customHeight="1" thickBot="1" x14ac:dyDescent="0.3">
      <c r="A74" s="127" t="s">
        <v>66</v>
      </c>
      <c r="B74" s="128"/>
      <c r="C74" s="128"/>
      <c r="D74" s="128"/>
      <c r="E74" s="128"/>
      <c r="F74" s="110">
        <f>H55</f>
        <v>0</v>
      </c>
      <c r="G74" s="112"/>
      <c r="H74" s="100"/>
      <c r="I74" s="99"/>
    </row>
    <row r="75" spans="1:9" ht="12" customHeight="1" thickBot="1" x14ac:dyDescent="0.3">
      <c r="A75" s="105"/>
      <c r="B75" s="99"/>
      <c r="C75" s="100"/>
      <c r="D75" s="100"/>
      <c r="E75" s="100"/>
      <c r="F75" s="130"/>
      <c r="G75" s="130"/>
      <c r="H75" s="100"/>
      <c r="I75" s="99"/>
    </row>
    <row r="76" spans="1:9" ht="39.950000000000003" customHeight="1" thickBot="1" x14ac:dyDescent="0.3">
      <c r="A76" s="127" t="s">
        <v>65</v>
      </c>
      <c r="B76" s="128"/>
      <c r="C76" s="128"/>
      <c r="D76" s="128"/>
      <c r="E76" s="128"/>
      <c r="F76" s="110">
        <f>F67</f>
        <v>0</v>
      </c>
      <c r="G76" s="108"/>
      <c r="H76" s="100"/>
      <c r="I76" s="99"/>
    </row>
    <row r="77" spans="1:9" ht="15.75" thickBot="1" x14ac:dyDescent="0.3">
      <c r="F77" s="106"/>
      <c r="G77" s="106"/>
      <c r="H77" s="100"/>
      <c r="I77" s="99"/>
    </row>
    <row r="78" spans="1:9" ht="76.5" customHeight="1" thickBot="1" x14ac:dyDescent="0.3">
      <c r="C78" s="131" t="s">
        <v>68</v>
      </c>
      <c r="D78" s="132"/>
      <c r="E78" s="133"/>
      <c r="F78" s="111">
        <f>F72+F74+F76</f>
        <v>0</v>
      </c>
      <c r="G78" s="109"/>
      <c r="H78" s="100"/>
      <c r="I78" s="99"/>
    </row>
    <row r="79" spans="1:9" ht="76.5" customHeight="1" thickBot="1" x14ac:dyDescent="0.3">
      <c r="C79" s="119"/>
      <c r="D79" s="119"/>
      <c r="E79" s="119"/>
      <c r="F79" s="107" t="s">
        <v>74</v>
      </c>
      <c r="G79" s="111">
        <f>G72+G74</f>
        <v>0</v>
      </c>
      <c r="H79" s="100"/>
      <c r="I79" s="99"/>
    </row>
    <row r="82" spans="1:9" s="93" customFormat="1" ht="30" customHeight="1" x14ac:dyDescent="0.25">
      <c r="A82" s="94" t="s">
        <v>82</v>
      </c>
      <c r="B82" s="95"/>
      <c r="C82" s="95"/>
      <c r="D82" s="95"/>
      <c r="E82" s="95"/>
      <c r="F82" s="92"/>
      <c r="G82" s="92"/>
      <c r="H82" s="92"/>
      <c r="I82" s="92"/>
    </row>
    <row r="84" spans="1:9" ht="39.950000000000003" customHeight="1" x14ac:dyDescent="0.25">
      <c r="A84" s="31" t="s">
        <v>0</v>
      </c>
      <c r="B84" s="32" t="s">
        <v>20</v>
      </c>
      <c r="C84" s="31" t="s">
        <v>15</v>
      </c>
      <c r="D84" s="31" t="s">
        <v>27</v>
      </c>
      <c r="E84" s="31" t="s">
        <v>32</v>
      </c>
      <c r="F84" s="31" t="s">
        <v>29</v>
      </c>
      <c r="G84" s="31" t="s">
        <v>26</v>
      </c>
      <c r="H84" s="31" t="s">
        <v>28</v>
      </c>
    </row>
    <row r="85" spans="1:9" s="93" customFormat="1" ht="57" customHeight="1" thickBot="1" x14ac:dyDescent="0.3">
      <c r="A85" s="88" t="s">
        <v>81</v>
      </c>
      <c r="B85" s="114" t="s">
        <v>83</v>
      </c>
      <c r="C85" s="44" t="s">
        <v>16</v>
      </c>
      <c r="D85" s="45" t="s">
        <v>16</v>
      </c>
      <c r="E85" s="115" t="s">
        <v>47</v>
      </c>
      <c r="F85" s="28"/>
      <c r="G85" s="116"/>
      <c r="H85" s="83">
        <f t="shared" ref="H85" si="6">G85*1.2</f>
        <v>0</v>
      </c>
      <c r="I85" s="25"/>
    </row>
    <row r="86" spans="1:9" s="93" customFormat="1" ht="39.950000000000003" customHeight="1" thickBot="1" x14ac:dyDescent="0.3">
      <c r="A86" s="52"/>
      <c r="B86" s="53"/>
      <c r="C86" s="54"/>
      <c r="D86" s="54"/>
      <c r="E86" s="55" t="s">
        <v>55</v>
      </c>
      <c r="F86" s="117"/>
      <c r="G86" s="29"/>
      <c r="H86" s="56"/>
      <c r="I86" s="57"/>
    </row>
    <row r="87" spans="1:9" s="93" customFormat="1" ht="39.950000000000003" customHeight="1" thickBot="1" x14ac:dyDescent="0.3">
      <c r="A87" s="52"/>
      <c r="B87" s="53"/>
      <c r="C87" s="54"/>
      <c r="D87" s="54"/>
      <c r="E87" s="55" t="s">
        <v>69</v>
      </c>
      <c r="F87" s="117"/>
      <c r="G87" s="22"/>
      <c r="H87" s="59"/>
      <c r="I87" s="57"/>
    </row>
    <row r="88" spans="1:9" s="93" customFormat="1" ht="51" customHeight="1" thickBot="1" x14ac:dyDescent="0.3">
      <c r="A88" s="52"/>
      <c r="B88" s="53"/>
      <c r="C88" s="54"/>
      <c r="D88" s="54"/>
      <c r="E88" s="60"/>
      <c r="F88" s="81" t="s">
        <v>59</v>
      </c>
      <c r="G88" s="135">
        <f>G85</f>
        <v>0</v>
      </c>
      <c r="H88" s="61"/>
      <c r="I88" s="57"/>
    </row>
    <row r="89" spans="1:9" s="93" customFormat="1" ht="51" customHeight="1" thickBot="1" x14ac:dyDescent="0.3">
      <c r="A89" s="52"/>
      <c r="B89" s="97"/>
      <c r="C89" s="54"/>
      <c r="D89" s="54"/>
      <c r="E89" s="54"/>
      <c r="F89" s="62"/>
      <c r="G89" s="55" t="s">
        <v>60</v>
      </c>
      <c r="H89" s="82">
        <f>G88*1.2</f>
        <v>0</v>
      </c>
      <c r="I89" s="25"/>
    </row>
    <row r="90" spans="1:9" s="93" customFormat="1" ht="13.5" customHeight="1" x14ac:dyDescent="0.25">
      <c r="A90" s="52"/>
      <c r="B90" s="53"/>
      <c r="C90" s="54"/>
      <c r="D90" s="54"/>
      <c r="E90" s="54"/>
      <c r="F90" s="54"/>
      <c r="G90" s="113"/>
      <c r="H90" s="54"/>
      <c r="I90" s="25"/>
    </row>
  </sheetData>
  <sheetProtection algorithmName="SHA-512" hashValue="VXdEDMQLtHJlY2JYYccEA4nk7tH897S9SY0pwAP/i+uDdIS+Cg8JZ4Gw9wfnApDS7dapN2mlvG8D3YcaY7AysA==" saltValue="dCFUf4Gh6W2kF3STJRID6g==" spinCount="100000" sheet="1" objects="1" scenarios="1"/>
  <mergeCells count="15">
    <mergeCell ref="B1:G1"/>
    <mergeCell ref="C79:E79"/>
    <mergeCell ref="A2:I2"/>
    <mergeCell ref="A3:I3"/>
    <mergeCell ref="A4:I4"/>
    <mergeCell ref="A70:E70"/>
    <mergeCell ref="A72:E72"/>
    <mergeCell ref="A74:E74"/>
    <mergeCell ref="A76:E76"/>
    <mergeCell ref="F71:G71"/>
    <mergeCell ref="F73:G73"/>
    <mergeCell ref="C78:E78"/>
    <mergeCell ref="F75:G75"/>
    <mergeCell ref="H1:I1"/>
    <mergeCell ref="C58:F58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SOLARIS</vt:lpstr>
    </vt:vector>
  </TitlesOfParts>
  <Company>SERVICE INFORMATIQUE CPAM 63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FAURE-03149</dc:creator>
  <cp:lastModifiedBy>FAURE STEPHANE (CPAM PUY-DE-DOME)</cp:lastModifiedBy>
  <cp:lastPrinted>2021-11-26T12:35:26Z</cp:lastPrinted>
  <dcterms:created xsi:type="dcterms:W3CDTF">2014-12-23T15:23:52Z</dcterms:created>
  <dcterms:modified xsi:type="dcterms:W3CDTF">2026-02-06T13:20:20Z</dcterms:modified>
</cp:coreProperties>
</file>